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i\Desktop\Фото\OZDU\"/>
    </mc:Choice>
  </mc:AlternateContent>
  <bookViews>
    <workbookView xWindow="0" yWindow="0" windowWidth="23040" windowHeight="9120" tabRatio="363"/>
  </bookViews>
  <sheets>
    <sheet name="Лист1" sheetId="1" r:id="rId1"/>
  </sheets>
  <definedNames>
    <definedName name="_xlnm.Print_Area" localSheetId="0">Лист1!$A$1:$AM$37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4" i="1" l="1"/>
  <c r="Z24" i="1"/>
  <c r="U24" i="1"/>
  <c r="S24" i="1"/>
  <c r="Q24" i="1"/>
  <c r="O24" i="1"/>
  <c r="L24" i="1"/>
  <c r="AG22" i="1"/>
  <c r="AE22" i="1"/>
  <c r="AC22" i="1"/>
  <c r="AA22" i="1"/>
  <c r="X22" i="1"/>
  <c r="U22" i="1"/>
  <c r="S22" i="1"/>
  <c r="Q22" i="1"/>
  <c r="O22" i="1"/>
  <c r="L22" i="1"/>
  <c r="AL22" i="1" l="1"/>
  <c r="AL31" i="1" s="1"/>
  <c r="AL32" i="1" s="1"/>
  <c r="AL33" i="1" s="1"/>
  <c r="AL34" i="1" l="1"/>
  <c r="AL37" i="1" s="1"/>
  <c r="AL36" i="1" l="1"/>
</calcChain>
</file>

<file path=xl/sharedStrings.xml><?xml version="1.0" encoding="utf-8"?>
<sst xmlns="http://schemas.openxmlformats.org/spreadsheetml/2006/main" count="69" uniqueCount="47">
  <si>
    <t>СОГЛАСОВАНО:</t>
  </si>
  <si>
    <t xml:space="preserve">Генеральный директор </t>
  </si>
  <si>
    <t>________________</t>
  </si>
  <si>
    <t>м.п.</t>
  </si>
  <si>
    <t>Наименование предприятия, здания, сооружения, стадия проектирования, этапы, виды проектных или изыскательских работ</t>
  </si>
  <si>
    <t xml:space="preserve">№  </t>
  </si>
  <si>
    <t>п/п</t>
  </si>
  <si>
    <t>Характеристика вида работ</t>
  </si>
  <si>
    <t>Расчет стоимости</t>
  </si>
  <si>
    <t>Стоимость, тыс. руб.</t>
  </si>
  <si>
    <t>Порядок определения цен на разработку ОЗДС</t>
  </si>
  <si>
    <t>Количество БПТ (КП)</t>
  </si>
  <si>
    <t xml:space="preserve">На каждый БПИ приходится </t>
  </si>
  <si>
    <t>С=</t>
  </si>
  <si>
    <t>*</t>
  </si>
  <si>
    <t>ИТОГО</t>
  </si>
  <si>
    <t>НДС</t>
  </si>
  <si>
    <t xml:space="preserve">Датчиков          </t>
  </si>
  <si>
    <t>К1 (табл.2.1.1)</t>
  </si>
  <si>
    <t>№№ частей, гпав. табл. и пунктов указаний к разделу или главе сборника цен на проектные работы для стр-ва</t>
  </si>
  <si>
    <t>до. 20</t>
  </si>
  <si>
    <t>Основание для расчета: Методика определения стоимости проектирования автоматизированных систем учета энергопотребления (АСУЭ) в жилищно-гражданском строительстве, осуществляемого с привлечением средств бюджета города Москвы МРР-3.2.68-13</t>
  </si>
  <si>
    <t xml:space="preserve">Si (табл.3.1.1)     </t>
  </si>
  <si>
    <r>
      <t>К кп1</t>
    </r>
    <r>
      <rPr>
        <vertAlign val="sub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(табл.3.2)</t>
    </r>
  </si>
  <si>
    <t>К кп2 (табл.3.2)</t>
  </si>
  <si>
    <t>К кп3-кпN (табл.3.2)</t>
  </si>
  <si>
    <t xml:space="preserve">К в (табл. 1.1) </t>
  </si>
  <si>
    <t>(</t>
  </si>
  <si>
    <t>)</t>
  </si>
  <si>
    <t>на проектные работы по разделу "Охранно-Защитная Дератизационная Система"</t>
  </si>
  <si>
    <t>УТВЕРЖДАЮ:</t>
  </si>
  <si>
    <t>Разработка проекта (П+РД) Охранно-Защитная Дератизационная Система объекта:</t>
  </si>
  <si>
    <t>П</t>
  </si>
  <si>
    <t>ВСЕГО с разбивкой по стадиям:</t>
  </si>
  <si>
    <t>+</t>
  </si>
  <si>
    <t>ИТОГО с НДС</t>
  </si>
  <si>
    <t>ВСЕГО по объекту:</t>
  </si>
  <si>
    <t>РД</t>
  </si>
  <si>
    <t>П, РД ОЗДС</t>
  </si>
  <si>
    <t>Приложение № 1</t>
  </si>
  <si>
    <t>Кэт.- трех и более нежилых этажах</t>
  </si>
  <si>
    <t>К пер 2 кв 2016 (инфляционного изменения)</t>
  </si>
  <si>
    <t xml:space="preserve">к договору № </t>
  </si>
  <si>
    <t xml:space="preserve">Объект:
Шифр:   
Заказчик:    
Генеральная проектная организация: </t>
  </si>
  <si>
    <t>Кузнецов А.С.</t>
  </si>
  <si>
    <t>ООО "ГК ОКС"</t>
  </si>
  <si>
    <t>СМЕТА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</si>
</sst>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0" fontId="3" fillId="0" borderId="4" xfId="0" applyFont="1" applyBorder="1"/>
    <xf numFmtId="0" fontId="7" fillId="0" borderId="4" xfId="0" applyFont="1" applyBorder="1"/>
    <xf numFmtId="0" fontId="7" fillId="0" borderId="0" xfId="0" applyFont="1" applyBorder="1"/>
    <xf numFmtId="0" fontId="3" fillId="0" borderId="0" xfId="0" applyFont="1" applyBorder="1"/>
    <xf numFmtId="0" fontId="7" fillId="0" borderId="5" xfId="0" applyFont="1" applyBorder="1"/>
    <xf numFmtId="164" fontId="7" fillId="0" borderId="0" xfId="0" applyNumberFormat="1" applyFont="1" applyBorder="1"/>
    <xf numFmtId="0" fontId="2" fillId="0" borderId="0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1" fillId="0" borderId="7" xfId="0" applyFont="1" applyBorder="1" applyAlignment="1"/>
    <xf numFmtId="0" fontId="6" fillId="0" borderId="7" xfId="0" applyFont="1" applyBorder="1"/>
    <xf numFmtId="0" fontId="6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7" fillId="0" borderId="10" xfId="0" applyFont="1" applyBorder="1"/>
    <xf numFmtId="0" fontId="4" fillId="0" borderId="4" xfId="0" applyFont="1" applyBorder="1"/>
    <xf numFmtId="0" fontId="3" fillId="0" borderId="6" xfId="0" applyFont="1" applyBorder="1"/>
    <xf numFmtId="0" fontId="1" fillId="0" borderId="6" xfId="0" applyFont="1" applyBorder="1"/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0" xfId="0" applyFont="1" applyBorder="1"/>
    <xf numFmtId="0" fontId="0" fillId="0" borderId="0" xfId="0" applyAlignment="1">
      <alignment shrinkToFit="1"/>
    </xf>
    <xf numFmtId="0" fontId="6" fillId="0" borderId="7" xfId="0" applyFont="1" applyBorder="1" applyAlignment="1">
      <alignment shrinkToFit="1"/>
    </xf>
    <xf numFmtId="0" fontId="0" fillId="0" borderId="2" xfId="0" applyBorder="1" applyAlignment="1">
      <alignment shrinkToFit="1"/>
    </xf>
    <xf numFmtId="0" fontId="7" fillId="0" borderId="7" xfId="0" applyFont="1" applyBorder="1" applyAlignment="1">
      <alignment horizontal="center" shrinkToFit="1"/>
    </xf>
    <xf numFmtId="0" fontId="7" fillId="0" borderId="0" xfId="0" applyFont="1" applyBorder="1" applyAlignment="1">
      <alignment shrinkToFit="1"/>
    </xf>
    <xf numFmtId="0" fontId="7" fillId="0" borderId="7" xfId="0" applyFont="1" applyBorder="1" applyAlignment="1">
      <alignment shrinkToFit="1"/>
    </xf>
    <xf numFmtId="0" fontId="7" fillId="0" borderId="0" xfId="0" applyFont="1" applyAlignment="1">
      <alignment shrinkToFit="1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164" fontId="8" fillId="0" borderId="0" xfId="0" applyNumberFormat="1" applyFont="1"/>
    <xf numFmtId="0" fontId="1" fillId="0" borderId="0" xfId="0" applyFont="1" applyAlignment="1">
      <alignment horizontal="center" vertical="center"/>
    </xf>
    <xf numFmtId="0" fontId="3" fillId="0" borderId="4" xfId="0" applyFont="1" applyFill="1" applyBorder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shrinkToFit="1"/>
    </xf>
    <xf numFmtId="0" fontId="11" fillId="0" borderId="0" xfId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zdu.ru/smeta_na_oz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topLeftCell="B4" zoomScaleNormal="100" workbookViewId="0">
      <selection activeCell="I14" sqref="I14:AL14"/>
    </sheetView>
  </sheetViews>
  <sheetFormatPr defaultRowHeight="15" x14ac:dyDescent="0.25"/>
  <cols>
    <col min="1" max="1" width="5.28515625" customWidth="1"/>
    <col min="2" max="2" width="2.7109375" customWidth="1"/>
    <col min="5" max="5" width="7.5703125" customWidth="1"/>
    <col min="11" max="11" width="3.28515625" customWidth="1"/>
    <col min="12" max="12" width="7.42578125" customWidth="1"/>
    <col min="13" max="14" width="1.7109375" customWidth="1"/>
    <col min="15" max="15" width="4.85546875" customWidth="1"/>
    <col min="16" max="16" width="2.7109375" customWidth="1"/>
    <col min="17" max="17" width="3.7109375" customWidth="1"/>
    <col min="18" max="18" width="1.7109375" customWidth="1"/>
    <col min="19" max="19" width="5.42578125" customWidth="1"/>
    <col min="20" max="20" width="1.7109375" customWidth="1"/>
    <col min="21" max="21" width="4.140625" customWidth="1"/>
    <col min="22" max="23" width="1.7109375" customWidth="1"/>
    <col min="24" max="24" width="8" customWidth="1"/>
    <col min="25" max="25" width="1.7109375" customWidth="1"/>
    <col min="26" max="26" width="4.28515625" style="37" customWidth="1"/>
    <col min="27" max="27" width="5.140625" customWidth="1"/>
    <col min="28" max="28" width="2.7109375" style="37" customWidth="1"/>
    <col min="29" max="29" width="2.7109375" customWidth="1"/>
    <col min="30" max="30" width="2.7109375" style="37" customWidth="1"/>
    <col min="31" max="31" width="5" customWidth="1"/>
    <col min="32" max="32" width="2.7109375" style="37" customWidth="1"/>
    <col min="33" max="33" width="4.42578125" customWidth="1"/>
    <col min="34" max="34" width="2.7109375" style="37" customWidth="1"/>
    <col min="35" max="35" width="2.85546875" customWidth="1"/>
    <col min="36" max="36" width="1.5703125" customWidth="1"/>
    <col min="37" max="37" width="1.7109375" customWidth="1"/>
    <col min="38" max="38" width="16.5703125" customWidth="1"/>
    <col min="39" max="39" width="1.7109375" customWidth="1"/>
  </cols>
  <sheetData>
    <row r="1" spans="1:39" ht="15.75" x14ac:dyDescent="0.25">
      <c r="AM1" s="1" t="s">
        <v>39</v>
      </c>
    </row>
    <row r="2" spans="1:39" ht="15.75" x14ac:dyDescent="0.25">
      <c r="AM2" s="1" t="s">
        <v>42</v>
      </c>
    </row>
    <row r="3" spans="1:39" ht="15.75" x14ac:dyDescent="0.25">
      <c r="A3" s="2" t="s">
        <v>0</v>
      </c>
      <c r="AF3" s="2"/>
      <c r="AG3" s="2" t="s">
        <v>30</v>
      </c>
      <c r="AH3" s="2"/>
      <c r="AI3" s="2"/>
      <c r="AJ3" s="2"/>
      <c r="AK3" s="2"/>
    </row>
    <row r="4" spans="1:39" ht="15.75" x14ac:dyDescent="0.25">
      <c r="A4" s="2"/>
    </row>
    <row r="5" spans="1:39" ht="15.75" x14ac:dyDescent="0.25">
      <c r="A5" s="2" t="s">
        <v>1</v>
      </c>
      <c r="AF5" s="2" t="s">
        <v>1</v>
      </c>
      <c r="AG5" s="37"/>
      <c r="AH5"/>
      <c r="AI5" s="37"/>
      <c r="AK5" s="37"/>
    </row>
    <row r="6" spans="1:39" ht="15.75" x14ac:dyDescent="0.25">
      <c r="A6" s="2" t="s">
        <v>45</v>
      </c>
      <c r="AF6"/>
      <c r="AG6" s="37"/>
      <c r="AH6"/>
      <c r="AI6" s="37"/>
      <c r="AK6" s="37"/>
    </row>
    <row r="7" spans="1:39" ht="15.75" x14ac:dyDescent="0.25">
      <c r="A7" s="2" t="s">
        <v>44</v>
      </c>
      <c r="AF7"/>
      <c r="AG7" s="2" t="s">
        <v>2</v>
      </c>
      <c r="AH7"/>
      <c r="AI7" s="37"/>
      <c r="AK7" s="37"/>
    </row>
    <row r="8" spans="1:39" ht="15.75" x14ac:dyDescent="0.25">
      <c r="A8" s="2"/>
    </row>
    <row r="9" spans="1:39" ht="15.75" x14ac:dyDescent="0.25">
      <c r="A9" s="2" t="s">
        <v>3</v>
      </c>
      <c r="L9" s="52" t="s">
        <v>46</v>
      </c>
      <c r="AL9" s="2" t="s">
        <v>3</v>
      </c>
    </row>
    <row r="10" spans="1:39" ht="15.75" x14ac:dyDescent="0.25">
      <c r="L10" s="48" t="s">
        <v>29</v>
      </c>
    </row>
    <row r="12" spans="1:39" ht="31.9" customHeight="1" x14ac:dyDescent="0.25">
      <c r="A12" s="68" t="s">
        <v>21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</row>
    <row r="13" spans="1:39" ht="15.75" x14ac:dyDescent="0.25">
      <c r="A13" s="2" t="s">
        <v>4</v>
      </c>
    </row>
    <row r="14" spans="1:39" ht="82.5" customHeight="1" x14ac:dyDescent="0.25">
      <c r="A14" s="69" t="s">
        <v>31</v>
      </c>
      <c r="B14" s="69"/>
      <c r="C14" s="69"/>
      <c r="D14" s="69"/>
      <c r="E14" s="69"/>
      <c r="F14" s="69"/>
      <c r="G14" s="69"/>
      <c r="H14" s="69"/>
      <c r="I14" s="66" t="s">
        <v>43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6" spans="1:39" s="3" customFormat="1" ht="15.75" x14ac:dyDescent="0.25">
      <c r="A16" s="20" t="s">
        <v>5</v>
      </c>
      <c r="B16" s="54" t="s">
        <v>7</v>
      </c>
      <c r="C16" s="54"/>
      <c r="D16" s="54"/>
      <c r="E16" s="54"/>
      <c r="F16" s="56" t="s">
        <v>19</v>
      </c>
      <c r="G16" s="57"/>
      <c r="H16" s="57"/>
      <c r="I16" s="57"/>
      <c r="J16" s="58"/>
      <c r="K16" s="54" t="s">
        <v>8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62" t="s">
        <v>9</v>
      </c>
      <c r="AL16" s="54"/>
      <c r="AM16" s="63"/>
    </row>
    <row r="17" spans="1:39" s="3" customFormat="1" ht="27" customHeight="1" x14ac:dyDescent="0.25">
      <c r="A17" s="21" t="s">
        <v>6</v>
      </c>
      <c r="B17" s="17"/>
      <c r="C17" s="17"/>
      <c r="D17" s="17"/>
      <c r="E17" s="17"/>
      <c r="F17" s="59"/>
      <c r="G17" s="60"/>
      <c r="H17" s="60"/>
      <c r="I17" s="60"/>
      <c r="J17" s="61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38"/>
      <c r="AA17" s="18"/>
      <c r="AB17" s="38"/>
      <c r="AC17" s="18"/>
      <c r="AD17" s="38"/>
      <c r="AE17" s="18"/>
      <c r="AF17" s="38"/>
      <c r="AG17" s="18"/>
      <c r="AH17" s="38"/>
      <c r="AI17" s="18"/>
      <c r="AJ17" s="18"/>
      <c r="AK17" s="27"/>
      <c r="AL17" s="18"/>
      <c r="AM17" s="19"/>
    </row>
    <row r="18" spans="1:39" x14ac:dyDescent="0.25">
      <c r="A18" s="28"/>
      <c r="B18" s="29"/>
      <c r="C18" s="29"/>
      <c r="D18" s="29"/>
      <c r="E18" s="29"/>
      <c r="F18" s="30"/>
      <c r="G18" s="29"/>
      <c r="H18" s="29"/>
      <c r="I18" s="29"/>
      <c r="J18" s="31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9"/>
      <c r="AA18" s="29"/>
      <c r="AB18" s="39"/>
      <c r="AC18" s="29"/>
      <c r="AD18" s="39"/>
      <c r="AE18" s="29"/>
      <c r="AF18" s="39"/>
      <c r="AG18" s="29"/>
      <c r="AH18" s="39"/>
      <c r="AI18" s="29"/>
      <c r="AJ18" s="29"/>
      <c r="AK18" s="30"/>
      <c r="AL18" s="29"/>
      <c r="AM18" s="31"/>
    </row>
    <row r="19" spans="1:39" s="4" customFormat="1" ht="14.45" customHeight="1" x14ac:dyDescent="0.25">
      <c r="A19" s="22">
        <v>1</v>
      </c>
      <c r="B19" s="55">
        <v>2</v>
      </c>
      <c r="C19" s="55"/>
      <c r="D19" s="55"/>
      <c r="E19" s="55"/>
      <c r="F19" s="64">
        <v>3</v>
      </c>
      <c r="G19" s="55"/>
      <c r="H19" s="55"/>
      <c r="I19" s="55"/>
      <c r="J19" s="65"/>
      <c r="K19" s="55">
        <v>4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64">
        <v>5</v>
      </c>
      <c r="AL19" s="55"/>
      <c r="AM19" s="65"/>
    </row>
    <row r="20" spans="1:39" s="4" customFormat="1" ht="14.45" customHeight="1" x14ac:dyDescent="0.25">
      <c r="A20" s="32"/>
      <c r="B20" s="33"/>
      <c r="C20" s="33"/>
      <c r="D20" s="33"/>
      <c r="E20" s="33"/>
      <c r="F20" s="34"/>
      <c r="G20" s="33"/>
      <c r="H20" s="33"/>
      <c r="I20" s="33"/>
      <c r="J20" s="35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40"/>
      <c r="AA20" s="33"/>
      <c r="AB20" s="40"/>
      <c r="AC20" s="33"/>
      <c r="AD20" s="40"/>
      <c r="AE20" s="33"/>
      <c r="AF20" s="40"/>
      <c r="AG20" s="33"/>
      <c r="AH20" s="40"/>
      <c r="AI20" s="33"/>
      <c r="AJ20" s="33"/>
      <c r="AK20" s="34"/>
      <c r="AL20" s="33"/>
      <c r="AM20" s="35"/>
    </row>
    <row r="21" spans="1:39" s="4" customFormat="1" x14ac:dyDescent="0.25">
      <c r="A21" s="23"/>
      <c r="B21" s="9"/>
      <c r="D21" s="9"/>
      <c r="E21" s="9"/>
      <c r="F21" s="25" t="s">
        <v>10</v>
      </c>
      <c r="G21" s="9"/>
      <c r="H21" s="9"/>
      <c r="I21" s="9"/>
      <c r="J21" s="1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41"/>
      <c r="AA21" s="9"/>
      <c r="AB21" s="41"/>
      <c r="AC21" s="9"/>
      <c r="AD21" s="41"/>
      <c r="AE21" s="9"/>
      <c r="AF21" s="41"/>
      <c r="AG21" s="9"/>
      <c r="AH21" s="41"/>
      <c r="AI21" s="9"/>
      <c r="AJ21" s="9"/>
      <c r="AK21" s="44"/>
      <c r="AL21" s="45"/>
      <c r="AM21" s="46"/>
    </row>
    <row r="22" spans="1:39" s="4" customFormat="1" x14ac:dyDescent="0.25">
      <c r="A22" s="23"/>
      <c r="B22" s="9"/>
      <c r="F22" s="7" t="s">
        <v>18</v>
      </c>
      <c r="G22" s="9"/>
      <c r="H22" s="9"/>
      <c r="I22" s="9"/>
      <c r="J22" s="11">
        <v>1</v>
      </c>
      <c r="K22" s="9" t="s">
        <v>13</v>
      </c>
      <c r="L22" s="9">
        <f>J26</f>
        <v>33750</v>
      </c>
      <c r="M22" s="9" t="s">
        <v>14</v>
      </c>
      <c r="N22" s="9" t="s">
        <v>27</v>
      </c>
      <c r="O22" s="9">
        <f>J25</f>
        <v>1.25</v>
      </c>
      <c r="P22" s="9" t="s">
        <v>14</v>
      </c>
      <c r="Q22" s="9">
        <f>J23</f>
        <v>1</v>
      </c>
      <c r="R22" s="9" t="s">
        <v>14</v>
      </c>
      <c r="S22" s="9">
        <f>J22</f>
        <v>1</v>
      </c>
      <c r="T22" s="9" t="s">
        <v>14</v>
      </c>
      <c r="U22" s="9">
        <f>J27</f>
        <v>1</v>
      </c>
      <c r="V22" s="9" t="s">
        <v>28</v>
      </c>
      <c r="W22" s="9" t="s">
        <v>34</v>
      </c>
      <c r="X22" s="9">
        <f>J26</f>
        <v>33750</v>
      </c>
      <c r="Y22" s="9" t="s">
        <v>14</v>
      </c>
      <c r="Z22" s="9" t="s">
        <v>27</v>
      </c>
      <c r="AA22" s="9">
        <f>J25</f>
        <v>1.25</v>
      </c>
      <c r="AB22" s="9" t="s">
        <v>14</v>
      </c>
      <c r="AC22" s="9">
        <f>J23</f>
        <v>1</v>
      </c>
      <c r="AD22" s="9" t="s">
        <v>14</v>
      </c>
      <c r="AE22" s="9">
        <f>J22</f>
        <v>1</v>
      </c>
      <c r="AF22" s="9" t="s">
        <v>14</v>
      </c>
      <c r="AG22" s="9">
        <f>J28</f>
        <v>0.5</v>
      </c>
      <c r="AH22" s="9" t="s">
        <v>28</v>
      </c>
      <c r="AI22" s="9" t="s">
        <v>34</v>
      </c>
      <c r="AJ22" s="9"/>
      <c r="AK22" s="8"/>
      <c r="AL22" s="12">
        <f>((L22*O22*Q22*S22*U22)+(X22*AA22*AC22*AE22*AG22)+(L24*O24*Q24*S24*U24*Z24))*AB24</f>
        <v>396963.28125</v>
      </c>
      <c r="AM22" s="11"/>
    </row>
    <row r="23" spans="1:39" s="4" customFormat="1" x14ac:dyDescent="0.25">
      <c r="A23" s="23"/>
      <c r="B23" s="9"/>
      <c r="C23" s="10" t="s">
        <v>38</v>
      </c>
      <c r="F23" s="49" t="s">
        <v>26</v>
      </c>
      <c r="G23" s="9"/>
      <c r="H23" s="9"/>
      <c r="I23" s="9"/>
      <c r="J23" s="11">
        <v>1</v>
      </c>
      <c r="K23" s="9"/>
      <c r="L23" s="9"/>
      <c r="M23" s="1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41"/>
      <c r="AA23" s="9"/>
      <c r="AB23" s="41"/>
      <c r="AC23" s="9"/>
      <c r="AD23" s="41"/>
      <c r="AE23" s="9"/>
      <c r="AF23" s="41"/>
      <c r="AG23" s="9"/>
      <c r="AH23" s="41"/>
      <c r="AI23" s="9"/>
      <c r="AJ23" s="9"/>
      <c r="AK23" s="8"/>
      <c r="AL23" s="9"/>
      <c r="AM23" s="11"/>
    </row>
    <row r="24" spans="1:39" s="4" customFormat="1" x14ac:dyDescent="0.25">
      <c r="A24" s="23"/>
      <c r="B24" s="9"/>
      <c r="C24" s="10" t="s">
        <v>11</v>
      </c>
      <c r="D24" s="9"/>
      <c r="E24" s="9">
        <v>5</v>
      </c>
      <c r="F24" s="7"/>
      <c r="G24" s="9"/>
      <c r="H24" s="9"/>
      <c r="I24" s="9"/>
      <c r="J24" s="11"/>
      <c r="K24" s="50" t="s">
        <v>27</v>
      </c>
      <c r="L24" s="4">
        <f>J26</f>
        <v>33750</v>
      </c>
      <c r="M24" s="4" t="s">
        <v>14</v>
      </c>
      <c r="N24" s="9" t="s">
        <v>27</v>
      </c>
      <c r="O24" s="9">
        <f>J25</f>
        <v>1.25</v>
      </c>
      <c r="P24" s="9" t="s">
        <v>14</v>
      </c>
      <c r="Q24" s="9">
        <f>J23</f>
        <v>1</v>
      </c>
      <c r="R24" s="9" t="s">
        <v>14</v>
      </c>
      <c r="S24" s="9">
        <f>J22</f>
        <v>1</v>
      </c>
      <c r="T24" s="9" t="s">
        <v>14</v>
      </c>
      <c r="U24" s="9">
        <f>J29</f>
        <v>0.4</v>
      </c>
      <c r="V24" s="9" t="s">
        <v>28</v>
      </c>
      <c r="W24" s="4" t="s">
        <v>28</v>
      </c>
      <c r="X24" s="4" t="s">
        <v>14</v>
      </c>
      <c r="Z24" s="4">
        <f>E24-2</f>
        <v>3</v>
      </c>
      <c r="AA24" s="4" t="s">
        <v>14</v>
      </c>
      <c r="AB24" s="53">
        <f>J30</f>
        <v>3.4849999999999999</v>
      </c>
      <c r="AC24" s="53"/>
      <c r="AD24" s="53"/>
      <c r="AK24" s="8"/>
      <c r="AM24" s="11"/>
    </row>
    <row r="25" spans="1:39" s="4" customFormat="1" x14ac:dyDescent="0.25">
      <c r="A25" s="23"/>
      <c r="B25" s="9"/>
      <c r="C25" s="10" t="s">
        <v>12</v>
      </c>
      <c r="D25" s="9"/>
      <c r="E25" s="9"/>
      <c r="F25" s="7" t="s">
        <v>40</v>
      </c>
      <c r="G25" s="9"/>
      <c r="H25" s="9"/>
      <c r="I25" s="9"/>
      <c r="J25" s="11">
        <v>1.25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41"/>
      <c r="AA25" s="9"/>
      <c r="AB25" s="41"/>
      <c r="AC25" s="9"/>
      <c r="AD25" s="41"/>
      <c r="AE25" s="9"/>
      <c r="AF25" s="41"/>
      <c r="AG25" s="9"/>
      <c r="AH25" s="41"/>
      <c r="AI25" s="9"/>
      <c r="AJ25" s="9"/>
      <c r="AK25" s="8"/>
      <c r="AL25" s="9"/>
      <c r="AM25" s="11"/>
    </row>
    <row r="26" spans="1:39" s="4" customFormat="1" x14ac:dyDescent="0.25">
      <c r="A26" s="23"/>
      <c r="B26" s="9"/>
      <c r="C26" s="36" t="s">
        <v>17</v>
      </c>
      <c r="D26" s="9"/>
      <c r="E26" s="9" t="s">
        <v>20</v>
      </c>
      <c r="F26" s="7" t="s">
        <v>22</v>
      </c>
      <c r="G26" s="9"/>
      <c r="H26" s="9"/>
      <c r="I26" s="9"/>
      <c r="J26" s="11">
        <v>33750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41"/>
      <c r="AA26" s="9"/>
      <c r="AB26" s="41"/>
      <c r="AC26" s="9"/>
      <c r="AD26" s="41"/>
      <c r="AE26" s="9"/>
      <c r="AF26" s="41"/>
      <c r="AG26" s="9"/>
      <c r="AH26" s="41"/>
      <c r="AI26" s="9"/>
      <c r="AJ26" s="9"/>
      <c r="AK26" s="8"/>
      <c r="AL26" s="9"/>
      <c r="AM26" s="11"/>
    </row>
    <row r="27" spans="1:39" s="4" customFormat="1" x14ac:dyDescent="0.25">
      <c r="A27" s="23"/>
      <c r="B27" s="9"/>
      <c r="C27" s="9"/>
      <c r="D27" s="9"/>
      <c r="E27" s="9"/>
      <c r="F27" s="7" t="s">
        <v>23</v>
      </c>
      <c r="G27" s="9"/>
      <c r="H27" s="9"/>
      <c r="I27" s="9"/>
      <c r="J27" s="11">
        <v>1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41"/>
      <c r="AA27" s="9"/>
      <c r="AB27" s="41"/>
      <c r="AC27" s="9"/>
      <c r="AD27" s="41"/>
      <c r="AE27" s="9"/>
      <c r="AF27" s="41"/>
      <c r="AG27" s="9"/>
      <c r="AH27" s="41"/>
      <c r="AI27" s="9"/>
      <c r="AJ27" s="9"/>
      <c r="AK27" s="8"/>
      <c r="AL27" s="9"/>
      <c r="AM27" s="11"/>
    </row>
    <row r="28" spans="1:39" s="4" customFormat="1" x14ac:dyDescent="0.25">
      <c r="A28" s="23"/>
      <c r="B28" s="9"/>
      <c r="C28" s="9"/>
      <c r="D28" s="9"/>
      <c r="E28" s="9"/>
      <c r="F28" s="7" t="s">
        <v>24</v>
      </c>
      <c r="G28" s="9"/>
      <c r="H28" s="9"/>
      <c r="I28" s="9"/>
      <c r="J28" s="11">
        <v>0.5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41"/>
      <c r="AA28" s="9"/>
      <c r="AB28" s="41"/>
      <c r="AC28" s="9"/>
      <c r="AD28" s="41"/>
      <c r="AE28" s="9"/>
      <c r="AF28" s="41"/>
      <c r="AG28" s="9"/>
      <c r="AH28" s="41"/>
      <c r="AI28" s="9"/>
      <c r="AJ28" s="9"/>
      <c r="AK28" s="8"/>
      <c r="AL28" s="9"/>
      <c r="AM28" s="11"/>
    </row>
    <row r="29" spans="1:39" s="4" customFormat="1" x14ac:dyDescent="0.25">
      <c r="A29" s="23"/>
      <c r="B29" s="9"/>
      <c r="C29" s="9"/>
      <c r="D29" s="9"/>
      <c r="E29" s="9"/>
      <c r="F29" s="7" t="s">
        <v>25</v>
      </c>
      <c r="G29" s="9"/>
      <c r="H29" s="9"/>
      <c r="I29" s="9"/>
      <c r="J29" s="11">
        <v>0.4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41"/>
      <c r="AA29" s="9"/>
      <c r="AB29" s="41"/>
      <c r="AC29" s="9"/>
      <c r="AD29" s="41"/>
      <c r="AE29" s="9"/>
      <c r="AF29" s="41"/>
      <c r="AG29" s="9"/>
      <c r="AH29" s="41"/>
      <c r="AI29" s="9"/>
      <c r="AJ29" s="9"/>
      <c r="AK29" s="8"/>
      <c r="AL29" s="9"/>
      <c r="AM29" s="11"/>
    </row>
    <row r="30" spans="1:39" s="4" customFormat="1" x14ac:dyDescent="0.25">
      <c r="A30" s="24"/>
      <c r="B30" s="15"/>
      <c r="C30" s="15"/>
      <c r="D30" s="15"/>
      <c r="E30" s="15"/>
      <c r="F30" s="26" t="s">
        <v>41</v>
      </c>
      <c r="G30" s="15"/>
      <c r="H30" s="15"/>
      <c r="I30" s="15"/>
      <c r="J30" s="16">
        <v>3.4849999999999999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42"/>
      <c r="AA30" s="15"/>
      <c r="AB30" s="42"/>
      <c r="AC30" s="15"/>
      <c r="AD30" s="42"/>
      <c r="AE30" s="15"/>
      <c r="AF30" s="42"/>
      <c r="AG30" s="15"/>
      <c r="AH30" s="42"/>
      <c r="AI30" s="15"/>
      <c r="AJ30" s="15"/>
      <c r="AK30" s="14"/>
      <c r="AL30" s="15"/>
      <c r="AM30" s="16"/>
    </row>
    <row r="31" spans="1:39" s="4" customFormat="1" x14ac:dyDescent="0.25">
      <c r="X31" s="4" t="s">
        <v>15</v>
      </c>
      <c r="Z31" s="43"/>
      <c r="AB31" s="43"/>
      <c r="AD31" s="43"/>
      <c r="AF31" s="43"/>
      <c r="AH31" s="43"/>
      <c r="AL31" s="5">
        <f>AL22</f>
        <v>396963.28125</v>
      </c>
    </row>
    <row r="32" spans="1:39" s="4" customFormat="1" x14ac:dyDescent="0.25">
      <c r="X32" s="4" t="s">
        <v>16</v>
      </c>
      <c r="Z32" s="43"/>
      <c r="AB32" s="43"/>
      <c r="AD32" s="43"/>
      <c r="AF32" s="43"/>
      <c r="AH32" s="43"/>
      <c r="AL32" s="5">
        <f>AL31*0.18</f>
        <v>71453.390625</v>
      </c>
    </row>
    <row r="33" spans="24:39" s="4" customFormat="1" x14ac:dyDescent="0.25">
      <c r="X33" s="4" t="s">
        <v>35</v>
      </c>
      <c r="Z33" s="43"/>
      <c r="AB33" s="43"/>
      <c r="AD33" s="43"/>
      <c r="AF33" s="43"/>
      <c r="AH33" s="43"/>
      <c r="AL33" s="5">
        <f>AL31+AL32</f>
        <v>468416.671875</v>
      </c>
    </row>
    <row r="34" spans="24:39" x14ac:dyDescent="0.25">
      <c r="X34" s="6" t="s">
        <v>36</v>
      </c>
      <c r="Y34" s="6"/>
      <c r="Z34" s="51"/>
      <c r="AA34" s="6"/>
      <c r="AB34" s="51"/>
      <c r="AC34" s="6"/>
      <c r="AD34" s="51"/>
      <c r="AE34" s="6"/>
      <c r="AF34" s="51"/>
      <c r="AG34" s="6"/>
      <c r="AH34" s="51"/>
      <c r="AI34" s="6"/>
      <c r="AJ34" s="6"/>
      <c r="AK34" s="6"/>
      <c r="AL34" s="47">
        <f>AL33</f>
        <v>468416.671875</v>
      </c>
      <c r="AM34" s="4"/>
    </row>
    <row r="35" spans="24:39" x14ac:dyDescent="0.25">
      <c r="X35" s="4" t="s">
        <v>33</v>
      </c>
      <c r="Y35" s="4"/>
      <c r="Z35" s="43"/>
      <c r="AA35" s="4"/>
      <c r="AB35" s="43"/>
      <c r="AC35" s="4"/>
      <c r="AD35" s="43"/>
      <c r="AE35" s="4"/>
      <c r="AF35" s="43"/>
      <c r="AG35" s="4"/>
      <c r="AH35" s="43"/>
      <c r="AI35" s="4"/>
      <c r="AJ35" s="4"/>
      <c r="AK35" s="4"/>
      <c r="AL35" s="4"/>
      <c r="AM35" s="4"/>
    </row>
    <row r="36" spans="24:39" x14ac:dyDescent="0.25">
      <c r="X36" s="6" t="s">
        <v>32</v>
      </c>
      <c r="AL36" s="47">
        <f>0.4*AL34</f>
        <v>187366.66875000001</v>
      </c>
    </row>
    <row r="37" spans="24:39" x14ac:dyDescent="0.25">
      <c r="X37" s="6" t="s">
        <v>37</v>
      </c>
      <c r="AL37" s="47">
        <f>AL34*0.6</f>
        <v>281050.00312499999</v>
      </c>
    </row>
  </sheetData>
  <mergeCells count="12">
    <mergeCell ref="AB24:AD24"/>
    <mergeCell ref="B16:E16"/>
    <mergeCell ref="B19:E19"/>
    <mergeCell ref="F16:J17"/>
    <mergeCell ref="K16:AJ16"/>
    <mergeCell ref="AK16:AM16"/>
    <mergeCell ref="F19:J19"/>
    <mergeCell ref="AK19:AM19"/>
    <mergeCell ref="K19:AJ19"/>
    <mergeCell ref="I14:AL14"/>
    <mergeCell ref="A12:AL12"/>
    <mergeCell ref="A14:H14"/>
  </mergeCells>
  <hyperlinks>
    <hyperlink ref="L9" r:id="rId1"/>
  </hyperlinks>
  <pageMargins left="0.7" right="0.7" top="0.75" bottom="0.75" header="0.3" footer="0.3"/>
  <pageSetup paperSize="9" scale="6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T</dc:creator>
  <cp:lastModifiedBy>Andrei</cp:lastModifiedBy>
  <dcterms:created xsi:type="dcterms:W3CDTF">2014-04-24T09:56:42Z</dcterms:created>
  <dcterms:modified xsi:type="dcterms:W3CDTF">2017-07-09T11:02:27Z</dcterms:modified>
</cp:coreProperties>
</file>